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9"/>
  <workbookPr/>
  <mc:AlternateContent xmlns:mc="http://schemas.openxmlformats.org/markup-compatibility/2006">
    <mc:Choice Requires="x15">
      <x15ac:absPath xmlns:x15ac="http://schemas.microsoft.com/office/spreadsheetml/2010/11/ac" url="https://continuousnet.sharepoint.com/sites/Marketing/Shared Documents/07-17-Lead Magnets/Cybersecurity for Healthcare/Month 03/01-No1_HIPAA_Violation_OCR_Cites/"/>
    </mc:Choice>
  </mc:AlternateContent>
  <xr:revisionPtr revIDLastSave="145" documentId="8_{98870270-09A0-954F-AEFD-CD4E5932D3B7}" xr6:coauthVersionLast="47" xr6:coauthVersionMax="47" xr10:uidLastSave="{29C1025E-651F-3B48-A432-0D949EDB3DD8}"/>
  <bookViews>
    <workbookView xWindow="35080" yWindow="1900" windowWidth="29160" windowHeight="18920" tabRatio="500" activeTab="4" xr2:uid="{00000000-000D-0000-FFFF-FFFF00000000}"/>
  </bookViews>
  <sheets>
    <sheet name="Cover" sheetId="6" r:id="rId1"/>
    <sheet name="Why This Matters" sheetId="7" r:id="rId2"/>
    <sheet name="What's Inside" sheetId="9" r:id="rId3"/>
    <sheet name="Scoring Matrix" sheetId="2" r:id="rId4"/>
    <sheet name="Summary Dashboard" sheetId="3" r:id="rId5"/>
    <sheet name="Action Plan" sheetId="4" r:id="rId6"/>
    <sheet name="OCR Sources" sheetId="5" r:id="rId7"/>
    <sheet name="Connect With Us"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B13" i="4" l="1"/>
  <c r="B12" i="4"/>
  <c r="B11" i="4"/>
  <c r="B10" i="4"/>
  <c r="B9" i="4"/>
  <c r="B8" i="4"/>
  <c r="B7" i="4"/>
  <c r="B6" i="4"/>
  <c r="B5" i="4"/>
  <c r="G14" i="2"/>
  <c r="F13" i="2"/>
  <c r="H13" i="2" s="1"/>
  <c r="F12" i="2"/>
  <c r="H12" i="2" s="1"/>
  <c r="F11" i="2"/>
  <c r="H11" i="2" s="1"/>
  <c r="F10" i="2"/>
  <c r="H10" i="2" s="1"/>
  <c r="F9" i="2"/>
  <c r="H9" i="2" s="1"/>
  <c r="F8" i="2"/>
  <c r="H8" i="2" s="1"/>
  <c r="F7" i="2"/>
  <c r="H7" i="2" s="1"/>
  <c r="F6" i="2"/>
  <c r="H6" i="2" s="1"/>
  <c r="F5" i="2"/>
  <c r="C8" i="4" l="1"/>
  <c r="D8" i="4"/>
  <c r="H5" i="2"/>
  <c r="F14" i="2"/>
  <c r="A7" i="3" s="1"/>
  <c r="A8" i="3" s="1"/>
  <c r="C13" i="4"/>
  <c r="D13" i="4"/>
  <c r="C12" i="4"/>
  <c r="D12" i="4"/>
  <c r="C11" i="4"/>
  <c r="D11" i="4"/>
  <c r="C10" i="4"/>
  <c r="D10" i="4"/>
  <c r="C9" i="4"/>
  <c r="D9" i="4"/>
  <c r="C7" i="4"/>
  <c r="D7" i="4"/>
  <c r="C6" i="4"/>
  <c r="D6" i="4"/>
  <c r="C9" i="3"/>
  <c r="C10" i="3"/>
  <c r="C5" i="4"/>
  <c r="D5" i="4"/>
  <c r="C7" i="3"/>
  <c r="C8" i="3"/>
</calcChain>
</file>

<file path=xl/sharedStrings.xml><?xml version="1.0" encoding="utf-8"?>
<sst xmlns="http://schemas.openxmlformats.org/spreadsheetml/2006/main" count="96" uniqueCount="82">
  <si>
    <t>Continuous  |  Cybersecurity for Healthcare  |  continuous.tech</t>
  </si>
  <si>
    <t>Scoring Matrix — The 9 OCR-Required Elements</t>
  </si>
  <si>
    <t>For each element, select your current state from the dropdown in column E. The Score (F) and Status (H) calculate automatically. Use column G to note what evidence you actually have today.</t>
  </si>
  <si>
    <t>#</t>
  </si>
  <si>
    <t>Element</t>
  </si>
  <si>
    <t>OCR Requirement</t>
  </si>
  <si>
    <t>Defensibility Question</t>
  </si>
  <si>
    <t>Current State</t>
  </si>
  <si>
    <t>Score</t>
  </si>
  <si>
    <t>Evidence / Notes</t>
  </si>
  <si>
    <t>Status</t>
  </si>
  <si>
    <t>Scope of the Analysis</t>
  </si>
  <si>
    <t>All ePHI created, received, maintained, or transmitted by the organization — across every system, location, workforce member, and business associate relationship.</t>
  </si>
  <si>
    <t>Have you defined and documented the full scope of ePHI across your enterprise — including shadow IT, medical devices, third-party systems, and remote workforce endpoints?</t>
  </si>
  <si>
    <t>Not Started</t>
  </si>
  <si>
    <t>Data Collection</t>
  </si>
  <si>
    <t>Identify where ePHI is stored, received, maintained, and transmitted. This includes inventories of systems, applications, and physical locations.</t>
  </si>
  <si>
    <t>Do you have a current, evidence-backed inventory of every system, device, application, and location where ePHI lives — not where you assume it lives?</t>
  </si>
  <si>
    <t>Identify &amp; Document Threats</t>
  </si>
  <si>
    <t>Identify and document reasonably anticipated threats to ePHI — including natural, human (intentional and unintentional), and environmental threats.</t>
  </si>
  <si>
    <t>Have you identified and documented the specific threats to your ePHI — ransomware, insider misuse, physical loss, environmental events, vendor compromise — in a way that maps to your environment?</t>
  </si>
  <si>
    <t>Identify &amp; Document Vulnerabilities</t>
  </si>
  <si>
    <t>Identify and document vulnerabilities that, if triggered or exploited by a threat, would create a risk of inappropriate ePHI access or disclosure.</t>
  </si>
  <si>
    <t>Have you identified and documented both technical vulnerabilities (unpatched systems, weak access controls) and non-technical vulnerabilities (untrained workforce, missing policies, weak vendor oversight)?</t>
  </si>
  <si>
    <t>Assess Current Security Measures</t>
  </si>
  <si>
    <t>Assess and document the security measures already in place — administrative, physical, and technical — and how effective those measures are.</t>
  </si>
  <si>
    <t>Have you documented every safeguard currently in place AND honestly assessed how effective each one actually is — not just whether it exists?</t>
  </si>
  <si>
    <t>Determine Likelihood of Threat Occurrence</t>
  </si>
  <si>
    <t>Assess the likelihood that each identified threat could exploit each identified vulnerability.</t>
  </si>
  <si>
    <t>Have you assessed and documented the likelihood of each threat occurring against each vulnerability, using a defined and consistent methodology?</t>
  </si>
  <si>
    <t>Determine Potential Impact</t>
  </si>
  <si>
    <t>Assess the potential impact on the confidentiality, integrity, and availability of ePHI if a threat triggers or exploits a vulnerability.</t>
  </si>
  <si>
    <t>Have you assessed and documented the potential impact of each threat — not just to data, but to operations, patient safety, and the organization's ability to deliver care?</t>
  </si>
  <si>
    <t>Determine Level of Risk</t>
  </si>
  <si>
    <t>Assign risk levels for each threat-vulnerability combination as a function of likelihood and impact. Document the assigned risk levels and corrective action plans.</t>
  </si>
  <si>
    <t>Have you assigned and documented a risk level for each threat-vulnerability combination, AND tied each one to a specific corrective action plan with an owner and a timeline?</t>
  </si>
  <si>
    <t>Documentation &amp; Periodic Review</t>
  </si>
  <si>
    <t>Document the risk analysis. Review and update it periodically — including in response to environmental or operational changes that affect the security of ePHI.</t>
  </si>
  <si>
    <t>Is your risk analysis a living document — reviewed and updated when your environment changes — or is it a once-a-year deliverable that sits in a folder?</t>
  </si>
  <si>
    <t>TOTAL DEFENSIBILITY SCORE</t>
  </si>
  <si>
    <t>Summary Dashboard</t>
  </si>
  <si>
    <t>Your at-a-glance defensibility view</t>
  </si>
  <si>
    <t>OVERALL DEFENSIBILITY</t>
  </si>
  <si>
    <t>STATUS BREAKDOWN</t>
  </si>
  <si>
    <t>Defensible</t>
  </si>
  <si>
    <t>Acceptable</t>
  </si>
  <si>
    <t>At Risk</t>
  </si>
  <si>
    <t>Critical Gap</t>
  </si>
  <si>
    <t>WHAT YOUR SCORE MEANS</t>
  </si>
  <si>
    <t>24–27</t>
  </si>
  <si>
    <t>You have a real, evidence-backed, OCR-ready risk analysis. Keep it living.</t>
  </si>
  <si>
    <t>18–23</t>
  </si>
  <si>
    <t>Strong foundation. Specific gaps to close — but not in crisis territory.</t>
  </si>
  <si>
    <t>12–17</t>
  </si>
  <si>
    <t>Meaningful gaps. If OCR audited tomorrow, you'd be having uncomfortable conversations.</t>
  </si>
  <si>
    <t>0–11</t>
  </si>
  <si>
    <t>This is the profile of the organizations OCR is currently fining. Act now.</t>
  </si>
  <si>
    <t>Reminder: A risk analysis isn't a deliverable. It's a governance function. Owned at the executive level. Reviewed regularly. Updated when your environment changes. Documented in a way that holds up under scrutiny.</t>
  </si>
  <si>
    <t>Action Plan — Close the Gaps</t>
  </si>
  <si>
    <t>Your scores from the Scoring Matrix flow into this tab automatically. Prioritize remediation by Status — address Critical Gap and At Risk items first. Assign an owner and a target date for each. Treat this as a living document, not a one-time fix.</t>
  </si>
  <si>
    <t>Current Status</t>
  </si>
  <si>
    <t>Priority</t>
  </si>
  <si>
    <t>Action to Close the Gap</t>
  </si>
  <si>
    <t>Owner</t>
  </si>
  <si>
    <t>Target Date</t>
  </si>
  <si>
    <t>OCR &amp; HHS Source References</t>
  </si>
  <si>
    <t>The primary sources this matrix is built on. Verify the originals — don't take anyone's word for it.</t>
  </si>
  <si>
    <t>HHS Guidance on Risk Analysis Requirements under the HIPAA Security Rule</t>
  </si>
  <si>
    <t>The foundational HHS document defining what OCR expects from an accurate and thorough risk analysis. This is the source of the nine elements scored in this matrix. Published 2010; remains the controlling guidance.</t>
  </si>
  <si>
    <t>Source: hhs.gov/hipaa/for-professionals/security/guidance/guidance-risk-analysis/</t>
  </si>
  <si>
    <t>45 CFR § 164.308(a)(1)(ii)(A) — Security Management Process: Risk Analysis</t>
  </si>
  <si>
    <t>The actual regulatory text. "Conduct an accurate and thorough assessment of the potential risks and vulnerabilities to the confidentiality, integrity, and availability of electronic protected health information held by the covered entity or business associate."</t>
  </si>
  <si>
    <t>Source: ecfr.gov — Title 45, Part 164, Subpart C</t>
  </si>
  <si>
    <t>OCR Risk Analysis Initiative — Enforcement Actions</t>
  </si>
  <si>
    <t>OCR's dedicated enforcement program focused on inadequate risk analyses. As of April 2026, 13 completed investigations. Settlement amounts range from $225,000 to $375,000 per case. Public on the HHS press room.</t>
  </si>
  <si>
    <t>Source: hhs.gov/press-room/</t>
  </si>
  <si>
    <t>HHS Press Release, April 23, 2026 — Four Ransomware Settlements</t>
  </si>
  <si>
    <t>The announcement referenced in the source video for this matrix. Four healthcare organizations settled for over $1.1M collectively, each cited for failure to conduct an accurate and thorough risk analysis.</t>
  </si>
  <si>
    <t>Source: hhs.gov/press-room/ocr-settles-four-ransomware-investigations.html</t>
  </si>
  <si>
    <t>HIPAA Security Rule Notice of Proposed Rulemaking (NPRM), January 2025</t>
  </si>
  <si>
    <t>Proposed changes to the HIPAA Security Rule that will make risk analysis specificity requirements more explicit. Referenced in the Continuous HIPAA Security Rule Impact Matrix.</t>
  </si>
  <si>
    <t>Source: federalregister.gov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</si>
</sst>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quot; / 27&quot;"/>
  </numFmts>
  <fonts count="31" x14ac:knownFonts="1">
    <font>
      <sz val="11"/>
      <color theme="1"/>
      <name val="Calibri"/>
      <family val="2"/>
      <charset val="1"/>
    </font>
    <font>
      <b/>
      <sz val="22"/>
      <color rgb="FF0A2540"/>
      <name val="Arial"/>
      <family val="2"/>
    </font>
    <font>
      <b/>
      <sz val="11"/>
      <color rgb="FF0A2540"/>
      <name val="Arial"/>
      <family val="2"/>
    </font>
    <font>
      <sz val="11"/>
      <color rgb="FF0A2540"/>
      <name val="Arial"/>
      <family val="2"/>
    </font>
    <font>
      <i/>
      <sz val="11"/>
      <color rgb="FF0A2540"/>
      <name val="Arial"/>
      <family val="2"/>
    </font>
    <font>
      <sz val="10"/>
      <color rgb="FF5A6068"/>
      <name val="Arial"/>
      <family val="2"/>
    </font>
    <font>
      <b/>
      <sz val="16"/>
      <color rgb="FFFFFFFF"/>
      <name val="Arial"/>
      <family val="2"/>
    </font>
    <font>
      <b/>
      <sz val="11"/>
      <color rgb="FFFFFFFF"/>
      <name val="Arial"/>
      <family val="2"/>
    </font>
    <font>
      <b/>
      <sz val="14"/>
      <color rgb="FF2E5C8A"/>
      <name val="Arial"/>
      <family val="2"/>
    </font>
    <font>
      <sz val="10"/>
      <color rgb="FF0A2540"/>
      <name val="Arial"/>
      <family val="2"/>
    </font>
    <font>
      <b/>
      <sz val="12"/>
      <color rgb="FF0A2540"/>
      <name val="Arial"/>
      <family val="2"/>
    </font>
    <font>
      <b/>
      <sz val="10"/>
      <color rgb="FF0A2540"/>
      <name val="Arial"/>
      <family val="2"/>
    </font>
    <font>
      <b/>
      <sz val="12"/>
      <color rgb="FFFFFFFF"/>
      <name val="Arial"/>
      <family val="2"/>
    </font>
    <font>
      <b/>
      <sz val="14"/>
      <color rgb="FFFFFFFF"/>
      <name val="Arial"/>
      <family val="2"/>
    </font>
    <font>
      <i/>
      <sz val="11"/>
      <color rgb="FFFFFFFF"/>
      <name val="Arial"/>
      <family val="2"/>
    </font>
    <font>
      <b/>
      <sz val="42"/>
      <color rgb="FF0A2540"/>
      <name val="Arial"/>
      <family val="2"/>
    </font>
    <font>
      <b/>
      <sz val="11"/>
      <color rgb="FF2E7D32"/>
      <name val="Arial"/>
      <family val="2"/>
    </font>
    <font>
      <b/>
      <sz val="14"/>
      <color rgb="FF2E7D32"/>
      <name val="Arial"/>
      <family val="2"/>
    </font>
    <font>
      <b/>
      <sz val="11"/>
      <color rgb="FFED6C02"/>
      <name val="Arial"/>
      <family val="2"/>
    </font>
    <font>
      <b/>
      <sz val="14"/>
      <color rgb="FFED6C02"/>
      <name val="Arial"/>
      <family val="2"/>
    </font>
    <font>
      <b/>
      <sz val="11"/>
      <color rgb="FFC62828"/>
      <name val="Arial"/>
      <family val="2"/>
    </font>
    <font>
      <b/>
      <sz val="14"/>
      <color rgb="FFC62828"/>
      <name val="Arial"/>
      <family val="2"/>
    </font>
    <font>
      <b/>
      <sz val="12"/>
      <color rgb="FF2E7D32"/>
      <name val="Arial"/>
      <family val="2"/>
    </font>
    <font>
      <b/>
      <sz val="12"/>
      <color rgb="FFED6C02"/>
      <name val="Arial"/>
      <family val="2"/>
    </font>
    <font>
      <b/>
      <sz val="12"/>
      <color rgb="FFC62828"/>
      <name val="Arial"/>
      <family val="2"/>
    </font>
    <font>
      <b/>
      <sz val="11"/>
      <name val="Arial"/>
      <family val="2"/>
    </font>
    <font>
      <i/>
      <sz val="12"/>
      <color theme="9" tint="-0.249977111117893"/>
      <name val="Arial"/>
      <family val="2"/>
    </font>
    <font>
      <i/>
      <sz val="14"/>
      <color theme="9" tint="-0.249977111117893"/>
      <name val="Arial"/>
      <family val="2"/>
    </font>
    <font>
      <i/>
      <sz val="10"/>
      <color theme="9" tint="-0.249977111117893"/>
      <name val="Arial"/>
      <family val="2"/>
    </font>
    <font>
      <sz val="12"/>
      <color rgb="FF0A2540"/>
      <name val="Arial"/>
      <family val="2"/>
    </font>
    <font>
      <b/>
      <sz val="16"/>
      <color rgb="FF0A2540"/>
      <name val="Arial"/>
      <family val="2"/>
    </font>
  </fonts>
  <fills count="15">
    <fill>
      <patternFill patternType="none"/>
    </fill>
    <fill>
      <patternFill patternType="gray125"/>
    </fill>
    <fill>
      <patternFill patternType="solid">
        <fgColor rgb="FF0A2540"/>
        <bgColor rgb="FF003300"/>
      </patternFill>
    </fill>
    <fill>
      <patternFill patternType="solid">
        <fgColor rgb="FF4A90E2"/>
        <bgColor rgb="FF9999FF"/>
      </patternFill>
    </fill>
    <fill>
      <patternFill patternType="solid">
        <fgColor rgb="FFF4F6F8"/>
        <bgColor rgb="FFE8F5E9"/>
      </patternFill>
    </fill>
    <fill>
      <patternFill patternType="solid">
        <fgColor rgb="FF2E5C8A"/>
        <bgColor rgb="FF5A6068"/>
      </patternFill>
    </fill>
    <fill>
      <patternFill patternType="solid">
        <fgColor rgb="FFE8F5E9"/>
        <bgColor rgb="FFF4F6F8"/>
      </patternFill>
    </fill>
    <fill>
      <patternFill patternType="solid">
        <fgColor rgb="FFFFF4E5"/>
        <bgColor rgb="FFFFFDE7"/>
      </patternFill>
    </fill>
    <fill>
      <patternFill patternType="solid">
        <fgColor rgb="FFFFEBEE"/>
        <bgColor rgb="FFFFF4E5"/>
      </patternFill>
    </fill>
    <fill>
      <patternFill patternType="solid">
        <fgColor rgb="FF394B6E"/>
        <bgColor indexed="64"/>
      </patternFill>
    </fill>
    <fill>
      <patternFill patternType="solid">
        <fgColor theme="9" tint="0.59999389629810485"/>
        <bgColor rgb="FFFFF4E5"/>
      </patternFill>
    </fill>
    <fill>
      <patternFill patternType="solid">
        <fgColor theme="9" tint="0.79998168889431442"/>
        <bgColor rgb="FFFFF4E5"/>
      </patternFill>
    </fill>
    <fill>
      <patternFill patternType="solid">
        <fgColor theme="4" tint="0.79998168889431442"/>
        <bgColor indexed="64"/>
      </patternFill>
    </fill>
    <fill>
      <patternFill patternType="solid">
        <fgColor theme="9" tint="-0.249977111117893"/>
        <bgColor indexed="64"/>
      </patternFill>
    </fill>
    <fill>
      <patternFill patternType="solid">
        <fgColor theme="9" tint="-0.249977111117893"/>
        <bgColor rgb="FFE8F5E9"/>
      </patternFill>
    </fill>
  </fills>
  <borders count="9">
    <border>
      <left/>
      <right/>
      <top/>
      <bottom/>
      <diagonal/>
    </border>
    <border>
      <left style="thin">
        <color rgb="FF5A6068"/>
      </left>
      <right style="thin">
        <color rgb="FF5A6068"/>
      </right>
      <top style="thin">
        <color rgb="FF5A6068"/>
      </top>
      <bottom style="thin">
        <color rgb="FF5A6068"/>
      </bottom>
      <diagonal/>
    </border>
    <border>
      <left style="thin">
        <color rgb="FFD8DDE2"/>
      </left>
      <right style="thin">
        <color rgb="FFD8DDE2"/>
      </right>
      <top style="thin">
        <color rgb="FFD8DDE2"/>
      </top>
      <bottom style="thin">
        <color rgb="FFD8DDE2"/>
      </bottom>
      <diagonal/>
    </border>
    <border>
      <left style="thin">
        <color rgb="FF5A6068"/>
      </left>
      <right/>
      <top style="thin">
        <color rgb="FF5A6068"/>
      </top>
      <bottom style="thin">
        <color rgb="FF5A6068"/>
      </bottom>
      <diagonal/>
    </border>
    <border>
      <left style="thin">
        <color rgb="FF5A6068"/>
      </left>
      <right style="thin">
        <color indexed="64"/>
      </right>
      <top style="thin">
        <color rgb="FF5A6068"/>
      </top>
      <bottom style="thin">
        <color rgb="FF5A6068"/>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s>
  <cellStyleXfs count="1">
    <xf numFmtId="0" fontId="0" fillId="0" borderId="0"/>
  </cellStyleXfs>
  <cellXfs count="63">
    <xf numFmtId="0" fontId="0" fillId="0" borderId="0" xfId="0"/>
    <xf numFmtId="0" fontId="4" fillId="4" borderId="3" xfId="0" applyFont="1" applyFill="1" applyBorder="1" applyAlignment="1">
      <alignment horizontal="center" vertical="center" wrapText="1"/>
    </xf>
    <xf numFmtId="0" fontId="7" fillId="5" borderId="3" xfId="0" applyFont="1" applyFill="1" applyBorder="1" applyAlignment="1">
      <alignment horizontal="center" vertical="center"/>
    </xf>
    <xf numFmtId="0" fontId="7" fillId="5" borderId="1" xfId="0" applyFont="1" applyFill="1" applyBorder="1" applyAlignment="1">
      <alignment horizontal="center" vertical="center"/>
    </xf>
    <xf numFmtId="0" fontId="14" fillId="2" borderId="3" xfId="0" applyFont="1" applyFill="1" applyBorder="1" applyAlignment="1">
      <alignment horizontal="left" vertical="center" indent="1"/>
    </xf>
    <xf numFmtId="0" fontId="12" fillId="2" borderId="3" xfId="0" applyFont="1" applyFill="1" applyBorder="1" applyAlignment="1">
      <alignment horizontal="right" vertical="center" indent="1"/>
    </xf>
    <xf numFmtId="0" fontId="6" fillId="2" borderId="0" xfId="0" applyFont="1" applyFill="1" applyAlignment="1">
      <alignment horizontal="left" vertical="center" indent="1"/>
    </xf>
    <xf numFmtId="0" fontId="0" fillId="3" borderId="0" xfId="0" applyFill="1"/>
    <xf numFmtId="0" fontId="7" fillId="5" borderId="1" xfId="0" applyFont="1" applyFill="1" applyBorder="1" applyAlignment="1">
      <alignment horizontal="center" vertical="center" wrapText="1"/>
    </xf>
    <xf numFmtId="0" fontId="8" fillId="4" borderId="2" xfId="0" applyFont="1" applyFill="1" applyBorder="1" applyAlignment="1">
      <alignment horizontal="center" vertical="center"/>
    </xf>
    <xf numFmtId="0" fontId="10" fillId="4" borderId="2" xfId="0" applyFont="1" applyFill="1" applyBorder="1" applyAlignment="1">
      <alignment horizontal="center" vertical="center"/>
    </xf>
    <xf numFmtId="0" fontId="11" fillId="4" borderId="2" xfId="0" applyFont="1" applyFill="1" applyBorder="1" applyAlignment="1">
      <alignment horizontal="center" vertical="center"/>
    </xf>
    <xf numFmtId="0" fontId="8" fillId="0" borderId="2" xfId="0" applyFont="1" applyBorder="1" applyAlignment="1">
      <alignment horizontal="center" vertical="center"/>
    </xf>
    <xf numFmtId="0" fontId="10" fillId="0" borderId="2" xfId="0" applyFont="1" applyBorder="1" applyAlignment="1">
      <alignment horizontal="center" vertical="center"/>
    </xf>
    <xf numFmtId="0" fontId="11" fillId="0" borderId="2" xfId="0" applyFont="1" applyBorder="1" applyAlignment="1">
      <alignment horizontal="center" vertical="center"/>
    </xf>
    <xf numFmtId="0" fontId="13" fillId="2" borderId="1" xfId="0" applyFont="1" applyFill="1" applyBorder="1" applyAlignment="1">
      <alignment horizontal="center" vertical="center"/>
    </xf>
    <xf numFmtId="0" fontId="7" fillId="5" borderId="1" xfId="0" applyFont="1" applyFill="1" applyBorder="1" applyAlignment="1">
      <alignment horizontal="center" vertical="center"/>
    </xf>
    <xf numFmtId="164" fontId="15" fillId="0" borderId="1" xfId="0" applyNumberFormat="1" applyFont="1" applyBorder="1" applyAlignment="1">
      <alignment horizontal="center" vertical="center"/>
    </xf>
    <xf numFmtId="0" fontId="16" fillId="6" borderId="2" xfId="0" applyFont="1" applyFill="1" applyBorder="1" applyAlignment="1">
      <alignment horizontal="left" vertical="center" indent="1"/>
    </xf>
    <xf numFmtId="0" fontId="17" fillId="6" borderId="2" xfId="0" applyFont="1" applyFill="1" applyBorder="1" applyAlignment="1">
      <alignment horizontal="center" vertical="center"/>
    </xf>
    <xf numFmtId="0" fontId="2" fillId="4" borderId="1" xfId="0" applyFont="1" applyFill="1" applyBorder="1" applyAlignment="1">
      <alignment horizontal="center" vertical="center" wrapText="1"/>
    </xf>
    <xf numFmtId="0" fontId="18" fillId="7" borderId="2" xfId="0" applyFont="1" applyFill="1" applyBorder="1" applyAlignment="1">
      <alignment horizontal="left" vertical="center" indent="1"/>
    </xf>
    <xf numFmtId="0" fontId="19" fillId="7" borderId="2" xfId="0" applyFont="1" applyFill="1" applyBorder="1" applyAlignment="1">
      <alignment horizontal="center" vertical="center"/>
    </xf>
    <xf numFmtId="0" fontId="20" fillId="8" borderId="2" xfId="0" applyFont="1" applyFill="1" applyBorder="1" applyAlignment="1">
      <alignment horizontal="left" vertical="center" indent="1"/>
    </xf>
    <xf numFmtId="0" fontId="21" fillId="8" borderId="2" xfId="0" applyFont="1" applyFill="1" applyBorder="1" applyAlignment="1">
      <alignment horizontal="center" vertical="center"/>
    </xf>
    <xf numFmtId="0" fontId="22" fillId="6" borderId="2" xfId="0" applyFont="1" applyFill="1" applyBorder="1" applyAlignment="1">
      <alignment horizontal="center" vertical="center"/>
    </xf>
    <xf numFmtId="0" fontId="16" fillId="6" borderId="2" xfId="0" applyFont="1" applyFill="1" applyBorder="1" applyAlignment="1">
      <alignment horizontal="center" vertical="center"/>
    </xf>
    <xf numFmtId="0" fontId="9" fillId="6" borderId="2" xfId="0" applyFont="1" applyFill="1" applyBorder="1" applyAlignment="1">
      <alignment horizontal="left" vertical="center" wrapText="1" indent="1"/>
    </xf>
    <xf numFmtId="0" fontId="23" fillId="7" borderId="2" xfId="0" applyFont="1" applyFill="1" applyBorder="1" applyAlignment="1">
      <alignment horizontal="center" vertical="center"/>
    </xf>
    <xf numFmtId="0" fontId="18" fillId="7" borderId="2" xfId="0" applyFont="1" applyFill="1" applyBorder="1" applyAlignment="1">
      <alignment horizontal="center" vertical="center"/>
    </xf>
    <xf numFmtId="0" fontId="9" fillId="7" borderId="2" xfId="0" applyFont="1" applyFill="1" applyBorder="1" applyAlignment="1">
      <alignment horizontal="left" vertical="center" wrapText="1" indent="1"/>
    </xf>
    <xf numFmtId="0" fontId="24" fillId="8" borderId="2" xfId="0" applyFont="1" applyFill="1" applyBorder="1" applyAlignment="1">
      <alignment horizontal="center" vertical="center"/>
    </xf>
    <xf numFmtId="0" fontId="20" fillId="8" borderId="2" xfId="0" applyFont="1" applyFill="1" applyBorder="1" applyAlignment="1">
      <alignment horizontal="center" vertical="center"/>
    </xf>
    <xf numFmtId="0" fontId="9" fillId="8" borderId="2" xfId="0" applyFont="1" applyFill="1" applyBorder="1" applyAlignment="1">
      <alignment horizontal="left" vertical="center" wrapText="1" indent="1"/>
    </xf>
    <xf numFmtId="0" fontId="9" fillId="0" borderId="2" xfId="0" applyFont="1" applyBorder="1" applyAlignment="1">
      <alignment horizontal="left" vertical="center" wrapText="1" indent="1"/>
    </xf>
    <xf numFmtId="0" fontId="25" fillId="0" borderId="2" xfId="0" applyFont="1" applyBorder="1" applyAlignment="1">
      <alignment horizontal="center" vertical="center"/>
    </xf>
    <xf numFmtId="0" fontId="0" fillId="9" borderId="0" xfId="0" applyFill="1"/>
    <xf numFmtId="0" fontId="26" fillId="4" borderId="0" xfId="0" applyFont="1" applyFill="1" applyAlignment="1">
      <alignment horizontal="left" vertical="center" wrapText="1" indent="1"/>
    </xf>
    <xf numFmtId="0" fontId="9" fillId="10" borderId="2" xfId="0" applyFont="1" applyFill="1" applyBorder="1" applyAlignment="1">
      <alignment horizontal="center" vertical="center"/>
    </xf>
    <xf numFmtId="0" fontId="9" fillId="11" borderId="2" xfId="0" applyFont="1" applyFill="1" applyBorder="1" applyAlignment="1">
      <alignment horizontal="center" vertical="center"/>
    </xf>
    <xf numFmtId="0" fontId="9" fillId="10" borderId="2" xfId="0" applyFont="1" applyFill="1" applyBorder="1" applyAlignment="1">
      <alignment horizontal="left" vertical="top" wrapText="1" indent="1"/>
    </xf>
    <xf numFmtId="0" fontId="27" fillId="4" borderId="0" xfId="0" applyFont="1" applyFill="1" applyAlignment="1">
      <alignment horizontal="left" vertical="center" wrapText="1" indent="1"/>
    </xf>
    <xf numFmtId="0" fontId="26" fillId="0" borderId="0" xfId="0" applyFont="1" applyAlignment="1">
      <alignment horizontal="left" vertical="center"/>
    </xf>
    <xf numFmtId="0" fontId="4" fillId="4" borderId="4" xfId="0" applyFont="1" applyFill="1" applyBorder="1" applyAlignment="1">
      <alignment horizontal="center" vertical="center" wrapText="1"/>
    </xf>
    <xf numFmtId="0" fontId="29" fillId="4" borderId="2" xfId="0" applyFont="1" applyFill="1" applyBorder="1" applyAlignment="1">
      <alignment horizontal="left" vertical="top" wrapText="1" indent="1"/>
    </xf>
    <xf numFmtId="0" fontId="29" fillId="0" borderId="2" xfId="0" applyFont="1" applyBorder="1" applyAlignment="1">
      <alignment horizontal="left" vertical="top" wrapText="1" indent="1"/>
    </xf>
    <xf numFmtId="0" fontId="30" fillId="0" borderId="0" xfId="0" applyFont="1" applyAlignment="1">
      <alignment horizontal="left" vertical="center"/>
    </xf>
    <xf numFmtId="0" fontId="9" fillId="11" borderId="2" xfId="0" applyFont="1" applyFill="1" applyBorder="1" applyAlignment="1">
      <alignment horizontal="left" vertical="center" wrapText="1" indent="1"/>
    </xf>
    <xf numFmtId="0" fontId="29" fillId="11" borderId="2" xfId="0" applyFont="1" applyFill="1" applyBorder="1" applyAlignment="1">
      <alignment horizontal="center" vertical="center"/>
    </xf>
    <xf numFmtId="0" fontId="9" fillId="11" borderId="2" xfId="0" applyFont="1" applyFill="1" applyBorder="1" applyAlignment="1">
      <alignment horizontal="left" vertical="top" wrapText="1" indent="1"/>
    </xf>
    <xf numFmtId="0" fontId="28" fillId="0" borderId="5" xfId="0" applyFont="1" applyBorder="1" applyAlignment="1">
      <alignment horizontal="left" vertical="center"/>
    </xf>
    <xf numFmtId="0" fontId="10" fillId="12" borderId="6" xfId="0" applyFont="1" applyFill="1" applyBorder="1" applyAlignment="1">
      <alignment horizontal="left" vertical="center"/>
    </xf>
    <xf numFmtId="0" fontId="28" fillId="0" borderId="7" xfId="0" applyFont="1" applyBorder="1" applyAlignment="1">
      <alignment horizontal="left" vertical="center"/>
    </xf>
    <xf numFmtId="0" fontId="0" fillId="0" borderId="7" xfId="0" applyBorder="1"/>
    <xf numFmtId="0" fontId="10" fillId="12" borderId="7" xfId="0" applyFont="1" applyFill="1" applyBorder="1" applyAlignment="1">
      <alignment horizontal="left" vertical="center"/>
    </xf>
    <xf numFmtId="0" fontId="26" fillId="0" borderId="8" xfId="0" applyFont="1" applyBorder="1" applyAlignment="1">
      <alignment horizontal="left" vertical="center"/>
    </xf>
    <xf numFmtId="0" fontId="1" fillId="0" borderId="5" xfId="0" applyFont="1" applyBorder="1" applyAlignment="1">
      <alignment horizontal="left" vertical="center"/>
    </xf>
    <xf numFmtId="0" fontId="0" fillId="0" borderId="0" xfId="0" applyFill="1"/>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5" fillId="0" borderId="5" xfId="0" applyFont="1" applyBorder="1" applyAlignment="1">
      <alignment horizontal="left" vertical="center"/>
    </xf>
    <xf numFmtId="0" fontId="10" fillId="13" borderId="2" xfId="0" applyFont="1" applyFill="1" applyBorder="1" applyAlignment="1">
      <alignment horizontal="center" vertical="center"/>
    </xf>
    <xf numFmtId="0" fontId="10" fillId="14" borderId="2" xfId="0" applyFont="1" applyFill="1" applyBorder="1" applyAlignment="1">
      <alignment horizontal="center" vertical="center"/>
    </xf>
  </cellXfs>
  <cellStyles count="1">
    <cellStyle name="Normal" xfId="0" builtinId="0"/>
  </cellStyles>
  <dxfs count="12">
    <dxf>
      <font>
        <b/>
        <sz val="11"/>
        <color rgb="FF2E7D32"/>
        <name val="Arial"/>
        <charset val="1"/>
      </font>
      <fill>
        <patternFill>
          <bgColor rgb="FFE8F5E9"/>
        </patternFill>
      </fill>
    </dxf>
    <dxf>
      <font>
        <b/>
        <sz val="11"/>
        <color rgb="FF2E7D32"/>
        <name val="Arial"/>
        <charset val="1"/>
      </font>
      <fill>
        <patternFill>
          <bgColor rgb="FFE8F5E9"/>
        </patternFill>
      </fill>
    </dxf>
    <dxf>
      <font>
        <b/>
        <sz val="11"/>
        <color rgb="FFED6C02"/>
        <name val="Arial"/>
        <charset val="1"/>
      </font>
      <fill>
        <patternFill>
          <bgColor rgb="FFFFF4E5"/>
        </patternFill>
      </fill>
    </dxf>
    <dxf>
      <font>
        <b/>
        <sz val="11"/>
        <color rgb="FFC62828"/>
        <name val="Arial"/>
        <charset val="1"/>
      </font>
      <fill>
        <patternFill>
          <bgColor rgb="FFFFEBEE"/>
        </patternFill>
      </fill>
    </dxf>
    <dxf>
      <font>
        <b/>
        <sz val="10"/>
        <color rgb="FFC62828"/>
        <name val="Arial"/>
        <charset val="1"/>
      </font>
      <fill>
        <patternFill>
          <bgColor rgb="FFFFEBEE"/>
        </patternFill>
      </fill>
    </dxf>
    <dxf>
      <font>
        <b/>
        <sz val="10"/>
        <color rgb="FFED6C02"/>
        <name val="Arial"/>
        <charset val="1"/>
      </font>
      <fill>
        <patternFill>
          <bgColor rgb="FFFFF4E5"/>
        </patternFill>
      </fill>
    </dxf>
    <dxf>
      <font>
        <b/>
        <sz val="10"/>
        <color rgb="FF2E7D32"/>
        <name val="Arial"/>
        <charset val="1"/>
      </font>
      <fill>
        <patternFill>
          <bgColor rgb="FFE8F5E9"/>
        </patternFill>
      </fill>
    </dxf>
    <dxf>
      <font>
        <b/>
        <sz val="10"/>
        <color rgb="FF2E7D32"/>
        <name val="Arial"/>
        <charset val="1"/>
      </font>
      <fill>
        <patternFill>
          <bgColor rgb="FFE8F5E9"/>
        </patternFill>
      </fill>
    </dxf>
    <dxf>
      <font>
        <b/>
        <sz val="10"/>
        <color rgb="FFC62828"/>
        <name val="Arial"/>
        <charset val="1"/>
      </font>
      <fill>
        <patternFill>
          <bgColor rgb="FFFFEBEE"/>
        </patternFill>
      </fill>
    </dxf>
    <dxf>
      <font>
        <b/>
        <sz val="10"/>
        <color rgb="FFED6C02"/>
        <name val="Arial"/>
        <charset val="1"/>
      </font>
      <fill>
        <patternFill>
          <bgColor rgb="FFFFF4E5"/>
        </patternFill>
      </fill>
    </dxf>
    <dxf>
      <font>
        <b/>
        <sz val="10"/>
        <color rgb="FF2E7D32"/>
        <name val="Arial"/>
        <charset val="1"/>
      </font>
      <fill>
        <patternFill>
          <bgColor rgb="FFE8F5E9"/>
        </patternFill>
      </fill>
    </dxf>
    <dxf>
      <font>
        <b/>
        <sz val="10"/>
        <color rgb="FF2E7D32"/>
        <name val="Arial"/>
        <charset val="1"/>
      </font>
      <fill>
        <patternFill>
          <bgColor rgb="FFE8F5E9"/>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DE7"/>
      <rgbColor rgb="FFE8F5E9"/>
      <rgbColor rgb="FF660066"/>
      <rgbColor rgb="FFFF8080"/>
      <rgbColor rgb="FF0066CC"/>
      <rgbColor rgb="FFD8DDE2"/>
      <rgbColor rgb="FF000080"/>
      <rgbColor rgb="FFFF00FF"/>
      <rgbColor rgb="FFFFFF00"/>
      <rgbColor rgb="FF00FFFF"/>
      <rgbColor rgb="FF800080"/>
      <rgbColor rgb="FF800000"/>
      <rgbColor rgb="FF008080"/>
      <rgbColor rgb="FF0000FF"/>
      <rgbColor rgb="FF00CCFF"/>
      <rgbColor rgb="FFF4F6F8"/>
      <rgbColor rgb="FFFFEBEE"/>
      <rgbColor rgb="FFFFF4E5"/>
      <rgbColor rgb="FF99CCFF"/>
      <rgbColor rgb="FFFF99CC"/>
      <rgbColor rgb="FFCC99FF"/>
      <rgbColor rgb="FFFFCC99"/>
      <rgbColor rgb="FF4A90E2"/>
      <rgbColor rgb="FF33CCCC"/>
      <rgbColor rgb="FF99CC00"/>
      <rgbColor rgb="FFFFCC00"/>
      <rgbColor rgb="FFFF9900"/>
      <rgbColor rgb="FFED6C02"/>
      <rgbColor rgb="FF5A6068"/>
      <rgbColor rgb="FF969696"/>
      <rgbColor rgb="FF0A2540"/>
      <rgbColor rgb="FF2E7D32"/>
      <rgbColor rgb="FF003300"/>
      <rgbColor rgb="FF333300"/>
      <rgbColor rgb="FFC62828"/>
      <rgbColor rgb="FF993366"/>
      <rgbColor rgb="FF2E5C8A"/>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12700</xdr:rowOff>
    </xdr:from>
    <xdr:to>
      <xdr:col>16</xdr:col>
      <xdr:colOff>66310</xdr:colOff>
      <xdr:row>39</xdr:row>
      <xdr:rowOff>0</xdr:rowOff>
    </xdr:to>
    <xdr:pic>
      <xdr:nvPicPr>
        <xdr:cNvPr id="2" name="Picture 1">
          <a:extLst>
            <a:ext uri="{FF2B5EF4-FFF2-40B4-BE49-F238E27FC236}">
              <a16:creationId xmlns:a16="http://schemas.microsoft.com/office/drawing/2014/main" id="{8CBE8E0D-0BB5-0B62-0AE5-9FF5651D9EAD}"/>
            </a:ext>
          </a:extLst>
        </xdr:cNvPr>
        <xdr:cNvPicPr>
          <a:picLocks noChangeAspect="1"/>
        </xdr:cNvPicPr>
      </xdr:nvPicPr>
      <xdr:blipFill>
        <a:blip xmlns:r="http://schemas.openxmlformats.org/officeDocument/2006/relationships" r:embed="rId1"/>
        <a:stretch>
          <a:fillRect/>
        </a:stretch>
      </xdr:blipFill>
      <xdr:spPr>
        <a:xfrm>
          <a:off x="0" y="12700"/>
          <a:ext cx="13274310" cy="7416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355599</xdr:colOff>
      <xdr:row>0</xdr:row>
      <xdr:rowOff>12700</xdr:rowOff>
    </xdr:from>
    <xdr:to>
      <xdr:col>16</xdr:col>
      <xdr:colOff>12770</xdr:colOff>
      <xdr:row>37</xdr:row>
      <xdr:rowOff>152400</xdr:rowOff>
    </xdr:to>
    <xdr:pic>
      <xdr:nvPicPr>
        <xdr:cNvPr id="4" name="Picture 3">
          <a:extLst>
            <a:ext uri="{FF2B5EF4-FFF2-40B4-BE49-F238E27FC236}">
              <a16:creationId xmlns:a16="http://schemas.microsoft.com/office/drawing/2014/main" id="{32DCB0DB-C09C-EB48-B1CB-950CAAAC9C93}"/>
            </a:ext>
          </a:extLst>
        </xdr:cNvPr>
        <xdr:cNvPicPr>
          <a:picLocks noChangeAspect="1"/>
        </xdr:cNvPicPr>
      </xdr:nvPicPr>
      <xdr:blipFill>
        <a:blip xmlns:r="http://schemas.openxmlformats.org/officeDocument/2006/relationships" r:embed="rId1"/>
        <a:stretch>
          <a:fillRect/>
        </a:stretch>
      </xdr:blipFill>
      <xdr:spPr>
        <a:xfrm>
          <a:off x="355599" y="12700"/>
          <a:ext cx="12865171" cy="7188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63500</xdr:rowOff>
    </xdr:from>
    <xdr:to>
      <xdr:col>14</xdr:col>
      <xdr:colOff>808110</xdr:colOff>
      <xdr:row>36</xdr:row>
      <xdr:rowOff>114300</xdr:rowOff>
    </xdr:to>
    <xdr:pic>
      <xdr:nvPicPr>
        <xdr:cNvPr id="3" name="Picture 2">
          <a:extLst>
            <a:ext uri="{FF2B5EF4-FFF2-40B4-BE49-F238E27FC236}">
              <a16:creationId xmlns:a16="http://schemas.microsoft.com/office/drawing/2014/main" id="{5937D022-69FB-9390-110D-3834BBA030D4}"/>
            </a:ext>
          </a:extLst>
        </xdr:cNvPr>
        <xdr:cNvPicPr>
          <a:picLocks noChangeAspect="1"/>
        </xdr:cNvPicPr>
      </xdr:nvPicPr>
      <xdr:blipFill>
        <a:blip xmlns:r="http://schemas.openxmlformats.org/officeDocument/2006/relationships" r:embed="rId1"/>
        <a:stretch>
          <a:fillRect/>
        </a:stretch>
      </xdr:blipFill>
      <xdr:spPr>
        <a:xfrm>
          <a:off x="0" y="63500"/>
          <a:ext cx="12365110" cy="6908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282575</xdr:colOff>
      <xdr:row>0</xdr:row>
      <xdr:rowOff>71120</xdr:rowOff>
    </xdr:from>
    <xdr:to>
      <xdr:col>1</xdr:col>
      <xdr:colOff>2103120</xdr:colOff>
      <xdr:row>1</xdr:row>
      <xdr:rowOff>2157</xdr:rowOff>
    </xdr:to>
    <xdr:pic>
      <xdr:nvPicPr>
        <xdr:cNvPr id="2" name="Picture 1">
          <a:extLst>
            <a:ext uri="{FF2B5EF4-FFF2-40B4-BE49-F238E27FC236}">
              <a16:creationId xmlns:a16="http://schemas.microsoft.com/office/drawing/2014/main" id="{33F95E8F-0923-6441-BE52-226C9136F4A3}"/>
            </a:ext>
          </a:extLst>
        </xdr:cNvPr>
        <xdr:cNvPicPr>
          <a:picLocks noChangeAspect="1"/>
        </xdr:cNvPicPr>
      </xdr:nvPicPr>
      <xdr:blipFill rotWithShape="1">
        <a:blip xmlns:r="http://schemas.openxmlformats.org/officeDocument/2006/relationships" r:embed="rId1"/>
        <a:srcRect l="10387" r="1"/>
        <a:stretch>
          <a:fillRect/>
        </a:stretch>
      </xdr:blipFill>
      <xdr:spPr>
        <a:xfrm>
          <a:off x="282575" y="71120"/>
          <a:ext cx="2206625" cy="6015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177800</xdr:colOff>
      <xdr:row>0</xdr:row>
      <xdr:rowOff>50800</xdr:rowOff>
    </xdr:from>
    <xdr:to>
      <xdr:col>0</xdr:col>
      <xdr:colOff>1905000</xdr:colOff>
      <xdr:row>0</xdr:row>
      <xdr:rowOff>504872</xdr:rowOff>
    </xdr:to>
    <xdr:pic>
      <xdr:nvPicPr>
        <xdr:cNvPr id="2" name="Picture 1">
          <a:extLst>
            <a:ext uri="{FF2B5EF4-FFF2-40B4-BE49-F238E27FC236}">
              <a16:creationId xmlns:a16="http://schemas.microsoft.com/office/drawing/2014/main" id="{1935B65F-55FC-644F-9B89-7943258FBA00}"/>
            </a:ext>
          </a:extLst>
        </xdr:cNvPr>
        <xdr:cNvPicPr>
          <a:picLocks noChangeAspect="1"/>
        </xdr:cNvPicPr>
      </xdr:nvPicPr>
      <xdr:blipFill rotWithShape="1">
        <a:blip xmlns:r="http://schemas.openxmlformats.org/officeDocument/2006/relationships" r:embed="rId1"/>
        <a:srcRect l="10387" r="1"/>
        <a:stretch>
          <a:fillRect/>
        </a:stretch>
      </xdr:blipFill>
      <xdr:spPr>
        <a:xfrm>
          <a:off x="406400" y="50800"/>
          <a:ext cx="1727200" cy="45407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228600</xdr:colOff>
      <xdr:row>0</xdr:row>
      <xdr:rowOff>96694</xdr:rowOff>
    </xdr:from>
    <xdr:to>
      <xdr:col>1</xdr:col>
      <xdr:colOff>1371600</xdr:colOff>
      <xdr:row>0</xdr:row>
      <xdr:rowOff>510299</xdr:rowOff>
    </xdr:to>
    <xdr:pic>
      <xdr:nvPicPr>
        <xdr:cNvPr id="2" name="Picture 1">
          <a:extLst>
            <a:ext uri="{FF2B5EF4-FFF2-40B4-BE49-F238E27FC236}">
              <a16:creationId xmlns:a16="http://schemas.microsoft.com/office/drawing/2014/main" id="{050C1321-3D91-B64D-BE2F-7BE62C0929AD}"/>
            </a:ext>
          </a:extLst>
        </xdr:cNvPr>
        <xdr:cNvPicPr>
          <a:picLocks noChangeAspect="1"/>
        </xdr:cNvPicPr>
      </xdr:nvPicPr>
      <xdr:blipFill rotWithShape="1">
        <a:blip xmlns:r="http://schemas.openxmlformats.org/officeDocument/2006/relationships" r:embed="rId1"/>
        <a:srcRect l="10387" r="1"/>
        <a:stretch>
          <a:fillRect/>
        </a:stretch>
      </xdr:blipFill>
      <xdr:spPr>
        <a:xfrm>
          <a:off x="228600" y="96694"/>
          <a:ext cx="1524000" cy="41360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282575</xdr:colOff>
      <xdr:row>0</xdr:row>
      <xdr:rowOff>71121</xdr:rowOff>
    </xdr:from>
    <xdr:to>
      <xdr:col>0</xdr:col>
      <xdr:colOff>2311400</xdr:colOff>
      <xdr:row>0</xdr:row>
      <xdr:rowOff>620335</xdr:rowOff>
    </xdr:to>
    <xdr:pic>
      <xdr:nvPicPr>
        <xdr:cNvPr id="2" name="Picture 1">
          <a:extLst>
            <a:ext uri="{FF2B5EF4-FFF2-40B4-BE49-F238E27FC236}">
              <a16:creationId xmlns:a16="http://schemas.microsoft.com/office/drawing/2014/main" id="{2620BA67-BDC4-2C4E-B342-4CF56E8D52C0}"/>
            </a:ext>
          </a:extLst>
        </xdr:cNvPr>
        <xdr:cNvPicPr>
          <a:picLocks noChangeAspect="1"/>
        </xdr:cNvPicPr>
      </xdr:nvPicPr>
      <xdr:blipFill rotWithShape="1">
        <a:blip xmlns:r="http://schemas.openxmlformats.org/officeDocument/2006/relationships" r:embed="rId1"/>
        <a:srcRect l="10387" r="1"/>
        <a:stretch>
          <a:fillRect/>
        </a:stretch>
      </xdr:blipFill>
      <xdr:spPr>
        <a:xfrm>
          <a:off x="282575" y="71121"/>
          <a:ext cx="2028825" cy="54921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335306</xdr:colOff>
      <xdr:row>37</xdr:row>
      <xdr:rowOff>12700</xdr:rowOff>
    </xdr:to>
    <xdr:pic>
      <xdr:nvPicPr>
        <xdr:cNvPr id="2" name="Picture 1">
          <a:extLst>
            <a:ext uri="{FF2B5EF4-FFF2-40B4-BE49-F238E27FC236}">
              <a16:creationId xmlns:a16="http://schemas.microsoft.com/office/drawing/2014/main" id="{BD4268F6-0DD3-36BE-099B-568DDDC56273}"/>
            </a:ext>
          </a:extLst>
        </xdr:cNvPr>
        <xdr:cNvPicPr>
          <a:picLocks noChangeAspect="1"/>
        </xdr:cNvPicPr>
      </xdr:nvPicPr>
      <xdr:blipFill>
        <a:blip xmlns:r="http://schemas.openxmlformats.org/officeDocument/2006/relationships" r:embed="rId1"/>
        <a:stretch>
          <a:fillRect/>
        </a:stretch>
      </xdr:blipFill>
      <xdr:spPr>
        <a:xfrm>
          <a:off x="0" y="0"/>
          <a:ext cx="12717806" cy="7061200"/>
        </a:xfrm>
        <a:prstGeom prst="rect">
          <a:avLst/>
        </a:prstGeom>
      </xdr:spPr>
    </xdr:pic>
    <xdr:clientData/>
  </xdr:twoCellAnchor>
</xdr:wsDr>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9CF61-991B-744A-8475-42E41F92F33D}">
  <sheetPr>
    <tabColor theme="3"/>
  </sheetPr>
  <dimension ref="A1"/>
  <sheetViews>
    <sheetView workbookViewId="0">
      <selection activeCell="B40" sqref="B40"/>
    </sheetView>
  </sheetViews>
  <sheetFormatPr baseColWidth="10" defaultRowHeight="15"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00C89-1751-3A4B-9B56-D16C13D13876}">
  <sheetPr>
    <tabColor theme="9" tint="-0.249977111117893"/>
  </sheetPr>
  <dimension ref="A1"/>
  <sheetViews>
    <sheetView workbookViewId="0">
      <selection activeCell="K37" sqref="K37"/>
    </sheetView>
  </sheetViews>
  <sheetFormatPr baseColWidth="10" defaultRowHeight="15" x14ac:dyDescent="0.2"/>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29180-DA64-0F49-9A49-F79E82052985}">
  <sheetPr>
    <tabColor theme="1" tint="0.249977111117893"/>
  </sheetPr>
  <dimension ref="A1"/>
  <sheetViews>
    <sheetView workbookViewId="0">
      <selection activeCell="H42" sqref="H42"/>
    </sheetView>
  </sheetViews>
  <sheetFormatPr baseColWidth="10" defaultRowHeight="15" x14ac:dyDescent="0.2"/>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H14"/>
  <sheetViews>
    <sheetView showGridLines="0" zoomScale="75" zoomScaleNormal="100" workbookViewId="0">
      <pane ySplit="4" topLeftCell="A6" activePane="bottomLeft" state="frozen"/>
      <selection pane="bottomLeft" activeCell="H6" sqref="H6"/>
    </sheetView>
  </sheetViews>
  <sheetFormatPr baseColWidth="10" defaultColWidth="8.6640625" defaultRowHeight="15" x14ac:dyDescent="0.2"/>
  <cols>
    <col min="1" max="1" width="5" customWidth="1"/>
    <col min="2" max="2" width="28" customWidth="1"/>
    <col min="3" max="3" width="40" customWidth="1"/>
    <col min="4" max="4" width="50" customWidth="1"/>
    <col min="5" max="5" width="18" customWidth="1"/>
    <col min="6" max="6" width="10" customWidth="1"/>
    <col min="7" max="7" width="45" customWidth="1"/>
    <col min="8" max="8" width="18" customWidth="1"/>
  </cols>
  <sheetData>
    <row r="1" spans="1:8" ht="53" customHeight="1" x14ac:dyDescent="0.2">
      <c r="A1" s="36"/>
      <c r="B1" s="36"/>
      <c r="C1" s="36"/>
      <c r="D1" s="36"/>
      <c r="E1" s="36"/>
      <c r="F1" s="36"/>
      <c r="G1" s="36"/>
      <c r="H1" s="36"/>
    </row>
    <row r="2" spans="1:8" ht="36" customHeight="1" x14ac:dyDescent="0.2">
      <c r="A2" s="6" t="s">
        <v>1</v>
      </c>
      <c r="B2" s="6"/>
      <c r="C2" s="6"/>
      <c r="D2" s="6"/>
      <c r="E2" s="6"/>
      <c r="F2" s="6"/>
      <c r="G2" s="6"/>
      <c r="H2" s="6"/>
    </row>
    <row r="3" spans="1:8" ht="31.5" customHeight="1" x14ac:dyDescent="0.2">
      <c r="A3" s="41" t="s">
        <v>2</v>
      </c>
      <c r="B3" s="41"/>
      <c r="C3" s="41"/>
      <c r="D3" s="41"/>
      <c r="E3" s="41"/>
      <c r="F3" s="41"/>
      <c r="G3" s="41"/>
      <c r="H3" s="41"/>
    </row>
    <row r="4" spans="1:8" ht="31.5" customHeight="1" x14ac:dyDescent="0.2">
      <c r="A4" s="8" t="s">
        <v>3</v>
      </c>
      <c r="B4" s="8" t="s">
        <v>4</v>
      </c>
      <c r="C4" s="8" t="s">
        <v>5</v>
      </c>
      <c r="D4" s="8" t="s">
        <v>6</v>
      </c>
      <c r="E4" s="8" t="s">
        <v>7</v>
      </c>
      <c r="F4" s="8" t="s">
        <v>8</v>
      </c>
      <c r="G4" s="8" t="s">
        <v>9</v>
      </c>
      <c r="H4" s="8" t="s">
        <v>10</v>
      </c>
    </row>
    <row r="5" spans="1:8" ht="90" customHeight="1" x14ac:dyDescent="0.2">
      <c r="A5" s="9">
        <v>1</v>
      </c>
      <c r="B5" s="44" t="s">
        <v>11</v>
      </c>
      <c r="C5" s="44" t="s">
        <v>12</v>
      </c>
      <c r="D5" s="44" t="s">
        <v>13</v>
      </c>
      <c r="E5" s="38" t="s">
        <v>14</v>
      </c>
      <c r="F5" s="10">
        <f t="shared" ref="F5:F13" si="0">IF(E5="Defensible",3,IF(E5="Documented",2,IF(E5="In Progress",1,0)))</f>
        <v>0</v>
      </c>
      <c r="G5" s="40"/>
      <c r="H5" s="11" t="str">
        <f t="shared" ref="H5:H13" si="1">IF(F5=3,"Defensible",IF(F5=2,"Acceptable",IF(F5=1,"At Risk","Critical Gap")))</f>
        <v>Critical Gap</v>
      </c>
    </row>
    <row r="6" spans="1:8" ht="90" customHeight="1" x14ac:dyDescent="0.2">
      <c r="A6" s="12">
        <v>2</v>
      </c>
      <c r="B6" s="45" t="s">
        <v>15</v>
      </c>
      <c r="C6" s="45" t="s">
        <v>16</v>
      </c>
      <c r="D6" s="45" t="s">
        <v>17</v>
      </c>
      <c r="E6" s="48" t="s">
        <v>14</v>
      </c>
      <c r="F6" s="13">
        <f t="shared" si="0"/>
        <v>0</v>
      </c>
      <c r="G6" s="49"/>
      <c r="H6" s="61" t="str">
        <f t="shared" si="1"/>
        <v>Critical Gap</v>
      </c>
    </row>
    <row r="7" spans="1:8" ht="90" customHeight="1" x14ac:dyDescent="0.2">
      <c r="A7" s="9">
        <v>3</v>
      </c>
      <c r="B7" s="44" t="s">
        <v>18</v>
      </c>
      <c r="C7" s="44" t="s">
        <v>19</v>
      </c>
      <c r="D7" s="44" t="s">
        <v>20</v>
      </c>
      <c r="E7" s="48" t="s">
        <v>14</v>
      </c>
      <c r="F7" s="10">
        <f t="shared" si="0"/>
        <v>0</v>
      </c>
      <c r="G7" s="49"/>
      <c r="H7" s="62" t="str">
        <f t="shared" si="1"/>
        <v>Critical Gap</v>
      </c>
    </row>
    <row r="8" spans="1:8" ht="90" customHeight="1" x14ac:dyDescent="0.2">
      <c r="A8" s="12">
        <v>4</v>
      </c>
      <c r="B8" s="45" t="s">
        <v>21</v>
      </c>
      <c r="C8" s="45" t="s">
        <v>22</v>
      </c>
      <c r="D8" s="45" t="s">
        <v>23</v>
      </c>
      <c r="E8" s="48" t="s">
        <v>14</v>
      </c>
      <c r="F8" s="13">
        <f t="shared" si="0"/>
        <v>0</v>
      </c>
      <c r="G8" s="49"/>
      <c r="H8" s="61" t="str">
        <f t="shared" si="1"/>
        <v>Critical Gap</v>
      </c>
    </row>
    <row r="9" spans="1:8" ht="90" customHeight="1" x14ac:dyDescent="0.2">
      <c r="A9" s="9">
        <v>5</v>
      </c>
      <c r="B9" s="44" t="s">
        <v>24</v>
      </c>
      <c r="C9" s="44" t="s">
        <v>25</v>
      </c>
      <c r="D9" s="44" t="s">
        <v>26</v>
      </c>
      <c r="E9" s="48" t="s">
        <v>14</v>
      </c>
      <c r="F9" s="10">
        <f t="shared" si="0"/>
        <v>0</v>
      </c>
      <c r="G9" s="49"/>
      <c r="H9" s="62" t="str">
        <f t="shared" si="1"/>
        <v>Critical Gap</v>
      </c>
    </row>
    <row r="10" spans="1:8" ht="90" customHeight="1" x14ac:dyDescent="0.2">
      <c r="A10" s="12">
        <v>6</v>
      </c>
      <c r="B10" s="45" t="s">
        <v>27</v>
      </c>
      <c r="C10" s="45" t="s">
        <v>28</v>
      </c>
      <c r="D10" s="45" t="s">
        <v>29</v>
      </c>
      <c r="E10" s="48" t="s">
        <v>14</v>
      </c>
      <c r="F10" s="13">
        <f t="shared" si="0"/>
        <v>0</v>
      </c>
      <c r="G10" s="49"/>
      <c r="H10" s="61" t="str">
        <f t="shared" si="1"/>
        <v>Critical Gap</v>
      </c>
    </row>
    <row r="11" spans="1:8" ht="90" customHeight="1" x14ac:dyDescent="0.2">
      <c r="A11" s="9">
        <v>7</v>
      </c>
      <c r="B11" s="44" t="s">
        <v>30</v>
      </c>
      <c r="C11" s="44" t="s">
        <v>31</v>
      </c>
      <c r="D11" s="44" t="s">
        <v>32</v>
      </c>
      <c r="E11" s="48" t="s">
        <v>14</v>
      </c>
      <c r="F11" s="10">
        <f t="shared" si="0"/>
        <v>0</v>
      </c>
      <c r="G11" s="49"/>
      <c r="H11" s="62" t="str">
        <f t="shared" si="1"/>
        <v>Critical Gap</v>
      </c>
    </row>
    <row r="12" spans="1:8" ht="90" customHeight="1" x14ac:dyDescent="0.2">
      <c r="A12" s="12">
        <v>8</v>
      </c>
      <c r="B12" s="45" t="s">
        <v>33</v>
      </c>
      <c r="C12" s="45" t="s">
        <v>34</v>
      </c>
      <c r="D12" s="45" t="s">
        <v>35</v>
      </c>
      <c r="E12" s="48" t="s">
        <v>14</v>
      </c>
      <c r="F12" s="13">
        <f t="shared" si="0"/>
        <v>0</v>
      </c>
      <c r="G12" s="49"/>
      <c r="H12" s="61" t="str">
        <f t="shared" si="1"/>
        <v>Critical Gap</v>
      </c>
    </row>
    <row r="13" spans="1:8" ht="90" customHeight="1" x14ac:dyDescent="0.2">
      <c r="A13" s="9">
        <v>9</v>
      </c>
      <c r="B13" s="44" t="s">
        <v>36</v>
      </c>
      <c r="C13" s="44" t="s">
        <v>37</v>
      </c>
      <c r="D13" s="44" t="s">
        <v>38</v>
      </c>
      <c r="E13" s="48" t="s">
        <v>14</v>
      </c>
      <c r="F13" s="10">
        <f t="shared" si="0"/>
        <v>0</v>
      </c>
      <c r="G13" s="49"/>
      <c r="H13" s="62" t="str">
        <f t="shared" si="1"/>
        <v>Critical Gap</v>
      </c>
    </row>
    <row r="14" spans="1:8" ht="39.75" customHeight="1" x14ac:dyDescent="0.2">
      <c r="A14" s="5" t="s">
        <v>39</v>
      </c>
      <c r="B14" s="5"/>
      <c r="C14" s="5"/>
      <c r="D14" s="5"/>
      <c r="E14" s="5"/>
      <c r="F14" s="15">
        <f>SUM(F5:F13)</f>
        <v>0</v>
      </c>
      <c r="G14" s="4" t="str">
        <f>"out of 27 possible"</f>
        <v>out of 27 possible</v>
      </c>
      <c r="H14" s="4"/>
    </row>
  </sheetData>
  <mergeCells count="4">
    <mergeCell ref="A2:H2"/>
    <mergeCell ref="A3:H3"/>
    <mergeCell ref="A14:E14"/>
    <mergeCell ref="G14:H14"/>
  </mergeCells>
  <conditionalFormatting sqref="H5:H13">
    <cfRule type="cellIs" dxfId="11" priority="2" operator="equal">
      <formula>"Defensible"</formula>
    </cfRule>
    <cfRule type="cellIs" dxfId="10" priority="3" operator="equal">
      <formula>"Acceptable"</formula>
    </cfRule>
    <cfRule type="cellIs" dxfId="9" priority="4" operator="equal">
      <formula>"At Risk"</formula>
    </cfRule>
    <cfRule type="cellIs" dxfId="8" priority="5" operator="equal">
      <formula>"Critical Gap"</formula>
    </cfRule>
  </conditionalFormatting>
  <dataValidations count="1">
    <dataValidation type="list" errorTitle="Invalid Entry" error="Please select from: Not Started, In Progress, Documented, or Defensible." promptTitle="Current State" prompt="Select your current state for this element." sqref="E5:E13" xr:uid="{00000000-0002-0000-0100-000000000000}">
      <formula1>"Not Started,In Progress,Documented,Defensible"</formula1>
      <formula2>0</formula2>
    </dataValidation>
  </dataValidations>
  <pageMargins left="0.75" right="0.75" top="1" bottom="1" header="0.511811023622047" footer="0.511811023622047"/>
  <pageSetup paperSize="9" orientation="portrait" horizontalDpi="300" verticalDpi="300"/>
  <headerFooter>
    <oddHeader>&amp;C&amp;"Aptos"&amp;10&amp;K000000 CONFIDENTIAL – NOT FOR PUBLIC USE&amp;1#_x000D_</oddHead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sheetPr>
  <dimension ref="A1:D18"/>
  <sheetViews>
    <sheetView showGridLines="0" tabSelected="1" zoomScaleNormal="100" workbookViewId="0">
      <selection activeCell="I2" sqref="I2"/>
    </sheetView>
  </sheetViews>
  <sheetFormatPr baseColWidth="10" defaultColWidth="8.6640625" defaultRowHeight="15" x14ac:dyDescent="0.2"/>
  <cols>
    <col min="1" max="1" width="35" customWidth="1"/>
    <col min="2" max="2" width="25" customWidth="1"/>
    <col min="3" max="3" width="35" customWidth="1"/>
    <col min="4" max="4" width="3" customWidth="1"/>
  </cols>
  <sheetData>
    <row r="1" spans="1:4" ht="43" customHeight="1" x14ac:dyDescent="0.2">
      <c r="A1" s="36"/>
      <c r="B1" s="36"/>
      <c r="C1" s="36"/>
      <c r="D1" s="36"/>
    </row>
    <row r="2" spans="1:4" ht="39.75" customHeight="1" x14ac:dyDescent="0.2">
      <c r="A2" s="46" t="s">
        <v>40</v>
      </c>
      <c r="B2" s="46"/>
      <c r="C2" s="46"/>
    </row>
    <row r="3" spans="1:4" ht="21.75" customHeight="1" x14ac:dyDescent="0.2">
      <c r="A3" s="42" t="s">
        <v>41</v>
      </c>
      <c r="B3" s="42"/>
      <c r="C3" s="42"/>
    </row>
    <row r="4" spans="1:4" ht="3.75" customHeight="1" x14ac:dyDescent="0.2">
      <c r="A4" s="7"/>
      <c r="B4" s="7"/>
      <c r="C4" s="7"/>
    </row>
    <row r="5" spans="1:4" ht="18" customHeight="1" x14ac:dyDescent="0.2"/>
    <row r="6" spans="1:4" ht="25.5" customHeight="1" x14ac:dyDescent="0.2">
      <c r="A6" s="16" t="s">
        <v>42</v>
      </c>
      <c r="B6" s="3" t="s">
        <v>43</v>
      </c>
      <c r="C6" s="3"/>
    </row>
    <row r="7" spans="1:4" ht="45" customHeight="1" x14ac:dyDescent="0.2">
      <c r="A7" s="17">
        <f>'Scoring Matrix'!F14</f>
        <v>0</v>
      </c>
      <c r="B7" s="18" t="s">
        <v>44</v>
      </c>
      <c r="C7" s="19">
        <f>COUNTIF('Scoring Matrix'!H5:H13,"Defensible")</f>
        <v>0</v>
      </c>
    </row>
    <row r="8" spans="1:4" ht="37" customHeight="1" x14ac:dyDescent="0.2">
      <c r="A8" s="20" t="str">
        <f>IF(A7&gt;=24,"Defensible — You could hand this to OCR.",IF(A7&gt;=18,"Acceptable — Strong foundation, some gaps to close.",IF(A7&gt;=12,"At Risk — Meaningful gaps. Action required.","Critical Gap — This would not survive OCR scrutiny.")))</f>
        <v>Critical Gap — This would not survive OCR scrutiny.</v>
      </c>
      <c r="B8" s="18" t="s">
        <v>45</v>
      </c>
      <c r="C8" s="19">
        <f>COUNTIF('Scoring Matrix'!H5:H13,"Acceptable")</f>
        <v>0</v>
      </c>
    </row>
    <row r="9" spans="1:4" ht="21.75" customHeight="1" x14ac:dyDescent="0.2">
      <c r="B9" s="21" t="s">
        <v>46</v>
      </c>
      <c r="C9" s="22">
        <f>COUNTIF('Scoring Matrix'!H5:H13,"At Risk")</f>
        <v>0</v>
      </c>
    </row>
    <row r="10" spans="1:4" ht="21.75" customHeight="1" x14ac:dyDescent="0.2">
      <c r="B10" s="23" t="s">
        <v>47</v>
      </c>
      <c r="C10" s="24">
        <f>COUNTIF('Scoring Matrix'!H5:H13,"Critical Gap")</f>
        <v>9</v>
      </c>
    </row>
    <row r="11" spans="1:4" ht="24" customHeight="1" x14ac:dyDescent="0.2"/>
    <row r="12" spans="1:4" ht="25.5" customHeight="1" x14ac:dyDescent="0.2">
      <c r="A12" s="2" t="s">
        <v>48</v>
      </c>
      <c r="B12" s="2"/>
      <c r="C12" s="2"/>
    </row>
    <row r="13" spans="1:4" ht="36" customHeight="1" x14ac:dyDescent="0.2">
      <c r="A13" s="25" t="s">
        <v>49</v>
      </c>
      <c r="B13" s="26" t="s">
        <v>44</v>
      </c>
      <c r="C13" s="27" t="s">
        <v>50</v>
      </c>
    </row>
    <row r="14" spans="1:4" ht="36" customHeight="1" x14ac:dyDescent="0.2">
      <c r="A14" s="25" t="s">
        <v>51</v>
      </c>
      <c r="B14" s="26" t="s">
        <v>45</v>
      </c>
      <c r="C14" s="27" t="s">
        <v>52</v>
      </c>
    </row>
    <row r="15" spans="1:4" ht="36" customHeight="1" x14ac:dyDescent="0.2">
      <c r="A15" s="28" t="s">
        <v>53</v>
      </c>
      <c r="B15" s="29" t="s">
        <v>46</v>
      </c>
      <c r="C15" s="30" t="s">
        <v>54</v>
      </c>
    </row>
    <row r="16" spans="1:4" ht="36" customHeight="1" x14ac:dyDescent="0.2">
      <c r="A16" s="31" t="s">
        <v>55</v>
      </c>
      <c r="B16" s="32" t="s">
        <v>47</v>
      </c>
      <c r="C16" s="33" t="s">
        <v>56</v>
      </c>
    </row>
    <row r="17" spans="1:3" ht="24" customHeight="1" x14ac:dyDescent="0.2"/>
    <row r="18" spans="1:3" ht="49.5" customHeight="1" x14ac:dyDescent="0.2">
      <c r="A18" s="1" t="s">
        <v>57</v>
      </c>
      <c r="B18" s="1"/>
      <c r="C18" s="43"/>
    </row>
  </sheetData>
  <mergeCells count="5">
    <mergeCell ref="A2:C2"/>
    <mergeCell ref="A3:C3"/>
    <mergeCell ref="B6:C6"/>
    <mergeCell ref="A12:C12"/>
    <mergeCell ref="A18:C18"/>
  </mergeCells>
  <pageMargins left="0.75" right="0.75" top="1" bottom="1" header="0.511811023622047" footer="0.511811023622047"/>
  <pageSetup paperSize="9" orientation="portrait" horizontalDpi="300" verticalDpi="300"/>
  <headerFooter>
    <oddHeader>&amp;C&amp;"Aptos"&amp;10&amp;K000000 CONFIDENTIAL – NOT FOR PUBLIC USE&amp;1#_x000D_</oddHead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14999847407452621"/>
  </sheetPr>
  <dimension ref="A1:G13"/>
  <sheetViews>
    <sheetView showGridLines="0" zoomScaleNormal="100" workbookViewId="0">
      <pane ySplit="4" topLeftCell="A5" activePane="bottomLeft" state="frozen"/>
      <selection pane="bottomLeft" activeCell="A3" sqref="A3:G3"/>
    </sheetView>
  </sheetViews>
  <sheetFormatPr baseColWidth="10" defaultColWidth="8.6640625" defaultRowHeight="15" x14ac:dyDescent="0.2"/>
  <cols>
    <col min="1" max="1" width="5" customWidth="1"/>
    <col min="2" max="2" width="28" customWidth="1"/>
    <col min="3" max="4" width="16" customWidth="1"/>
    <col min="5" max="5" width="40" customWidth="1"/>
    <col min="6" max="6" width="20" customWidth="1"/>
    <col min="7" max="7" width="15" customWidth="1"/>
  </cols>
  <sheetData>
    <row r="1" spans="1:7" ht="43" customHeight="1" x14ac:dyDescent="0.2">
      <c r="A1" s="36"/>
      <c r="B1" s="36"/>
      <c r="C1" s="36"/>
      <c r="D1" s="36"/>
      <c r="E1" s="36"/>
      <c r="F1" s="36"/>
      <c r="G1" s="36"/>
    </row>
    <row r="2" spans="1:7" ht="36" customHeight="1" x14ac:dyDescent="0.2">
      <c r="A2" s="6" t="s">
        <v>58</v>
      </c>
      <c r="B2" s="6"/>
      <c r="C2" s="6"/>
      <c r="D2" s="6"/>
      <c r="E2" s="6"/>
      <c r="F2" s="6"/>
      <c r="G2" s="6"/>
    </row>
    <row r="3" spans="1:7" ht="36" customHeight="1" x14ac:dyDescent="0.2">
      <c r="A3" s="37" t="s">
        <v>59</v>
      </c>
      <c r="B3" s="37"/>
      <c r="C3" s="37"/>
      <c r="D3" s="37"/>
      <c r="E3" s="37"/>
      <c r="F3" s="37"/>
      <c r="G3" s="37"/>
    </row>
    <row r="4" spans="1:7" ht="31.5" customHeight="1" x14ac:dyDescent="0.2">
      <c r="A4" s="8" t="s">
        <v>3</v>
      </c>
      <c r="B4" s="8" t="s">
        <v>4</v>
      </c>
      <c r="C4" s="8" t="s">
        <v>60</v>
      </c>
      <c r="D4" s="8" t="s">
        <v>61</v>
      </c>
      <c r="E4" s="8" t="s">
        <v>62</v>
      </c>
      <c r="F4" s="8" t="s">
        <v>63</v>
      </c>
      <c r="G4" s="8" t="s">
        <v>64</v>
      </c>
    </row>
    <row r="5" spans="1:7" ht="49.5" customHeight="1" x14ac:dyDescent="0.2">
      <c r="A5" s="12">
        <v>1</v>
      </c>
      <c r="B5" s="34" t="str">
        <f>'Scoring Matrix'!B5</f>
        <v>Scope of the Analysis</v>
      </c>
      <c r="C5" s="14" t="str">
        <f>'Scoring Matrix'!H5</f>
        <v>Critical Gap</v>
      </c>
      <c r="D5" s="35" t="str">
        <f>IF('Scoring Matrix'!H5="Critical Gap","HIGH",IF('Scoring Matrix'!H5="At Risk","MEDIUM",IF('Scoring Matrix'!H5="Acceptable","LOW","COMPLETE")))</f>
        <v>HIGH</v>
      </c>
      <c r="E5" s="47"/>
      <c r="F5" s="47"/>
      <c r="G5" s="39"/>
    </row>
    <row r="6" spans="1:7" ht="49.5" customHeight="1" x14ac:dyDescent="0.2">
      <c r="A6" s="12">
        <v>2</v>
      </c>
      <c r="B6" s="34" t="str">
        <f>'Scoring Matrix'!B6</f>
        <v>Data Collection</v>
      </c>
      <c r="C6" s="14" t="str">
        <f>'Scoring Matrix'!H6</f>
        <v>Critical Gap</v>
      </c>
      <c r="D6" s="35" t="str">
        <f>IF('Scoring Matrix'!H6="Critical Gap","HIGH",IF('Scoring Matrix'!H6="At Risk","MEDIUM",IF('Scoring Matrix'!H6="Acceptable","LOW","COMPLETE")))</f>
        <v>HIGH</v>
      </c>
      <c r="E6" s="47"/>
      <c r="F6" s="47"/>
      <c r="G6" s="39"/>
    </row>
    <row r="7" spans="1:7" ht="49.5" customHeight="1" x14ac:dyDescent="0.2">
      <c r="A7" s="12">
        <v>3</v>
      </c>
      <c r="B7" s="34" t="str">
        <f>'Scoring Matrix'!B7</f>
        <v>Identify &amp; Document Threats</v>
      </c>
      <c r="C7" s="14" t="str">
        <f>'Scoring Matrix'!H7</f>
        <v>Critical Gap</v>
      </c>
      <c r="D7" s="35" t="str">
        <f>IF('Scoring Matrix'!H7="Critical Gap","HIGH",IF('Scoring Matrix'!H7="At Risk","MEDIUM",IF('Scoring Matrix'!H7="Acceptable","LOW","COMPLETE")))</f>
        <v>HIGH</v>
      </c>
      <c r="E7" s="47"/>
      <c r="F7" s="47"/>
      <c r="G7" s="39"/>
    </row>
    <row r="8" spans="1:7" ht="49.5" customHeight="1" x14ac:dyDescent="0.2">
      <c r="A8" s="12">
        <v>4</v>
      </c>
      <c r="B8" s="34" t="str">
        <f>'Scoring Matrix'!B8</f>
        <v>Identify &amp; Document Vulnerabilities</v>
      </c>
      <c r="C8" s="14" t="str">
        <f>'Scoring Matrix'!H8</f>
        <v>Critical Gap</v>
      </c>
      <c r="D8" s="35" t="str">
        <f>IF('Scoring Matrix'!H8="Critical Gap","HIGH",IF('Scoring Matrix'!H8="At Risk","MEDIUM",IF('Scoring Matrix'!H8="Acceptable","LOW","COMPLETE")))</f>
        <v>HIGH</v>
      </c>
      <c r="E8" s="47"/>
      <c r="F8" s="47"/>
      <c r="G8" s="39"/>
    </row>
    <row r="9" spans="1:7" ht="49.5" customHeight="1" x14ac:dyDescent="0.2">
      <c r="A9" s="12">
        <v>5</v>
      </c>
      <c r="B9" s="34" t="str">
        <f>'Scoring Matrix'!B9</f>
        <v>Assess Current Security Measures</v>
      </c>
      <c r="C9" s="14" t="str">
        <f>'Scoring Matrix'!H9</f>
        <v>Critical Gap</v>
      </c>
      <c r="D9" s="35" t="str">
        <f>IF('Scoring Matrix'!H9="Critical Gap","HIGH",IF('Scoring Matrix'!H9="At Risk","MEDIUM",IF('Scoring Matrix'!H9="Acceptable","LOW","COMPLETE")))</f>
        <v>HIGH</v>
      </c>
      <c r="E9" s="47"/>
      <c r="F9" s="47"/>
      <c r="G9" s="39"/>
    </row>
    <row r="10" spans="1:7" ht="49.5" customHeight="1" x14ac:dyDescent="0.2">
      <c r="A10" s="12">
        <v>6</v>
      </c>
      <c r="B10" s="34" t="str">
        <f>'Scoring Matrix'!B10</f>
        <v>Determine Likelihood of Threat Occurrence</v>
      </c>
      <c r="C10" s="14" t="str">
        <f>'Scoring Matrix'!H10</f>
        <v>Critical Gap</v>
      </c>
      <c r="D10" s="35" t="str">
        <f>IF('Scoring Matrix'!H10="Critical Gap","HIGH",IF('Scoring Matrix'!H10="At Risk","MEDIUM",IF('Scoring Matrix'!H10="Acceptable","LOW","COMPLETE")))</f>
        <v>HIGH</v>
      </c>
      <c r="E10" s="47"/>
      <c r="F10" s="47"/>
      <c r="G10" s="39"/>
    </row>
    <row r="11" spans="1:7" ht="49.5" customHeight="1" x14ac:dyDescent="0.2">
      <c r="A11" s="12">
        <v>7</v>
      </c>
      <c r="B11" s="34" t="str">
        <f>'Scoring Matrix'!B11</f>
        <v>Determine Potential Impact</v>
      </c>
      <c r="C11" s="14" t="str">
        <f>'Scoring Matrix'!H11</f>
        <v>Critical Gap</v>
      </c>
      <c r="D11" s="35" t="str">
        <f>IF('Scoring Matrix'!H11="Critical Gap","HIGH",IF('Scoring Matrix'!H11="At Risk","MEDIUM",IF('Scoring Matrix'!H11="Acceptable","LOW","COMPLETE")))</f>
        <v>HIGH</v>
      </c>
      <c r="E11" s="47"/>
      <c r="F11" s="47"/>
      <c r="G11" s="39"/>
    </row>
    <row r="12" spans="1:7" ht="49.5" customHeight="1" x14ac:dyDescent="0.2">
      <c r="A12" s="12">
        <v>8</v>
      </c>
      <c r="B12" s="34" t="str">
        <f>'Scoring Matrix'!B12</f>
        <v>Determine Level of Risk</v>
      </c>
      <c r="C12" s="14" t="str">
        <f>'Scoring Matrix'!H12</f>
        <v>Critical Gap</v>
      </c>
      <c r="D12" s="35" t="str">
        <f>IF('Scoring Matrix'!H12="Critical Gap","HIGH",IF('Scoring Matrix'!H12="At Risk","MEDIUM",IF('Scoring Matrix'!H12="Acceptable","LOW","COMPLETE")))</f>
        <v>HIGH</v>
      </c>
      <c r="E12" s="47"/>
      <c r="F12" s="47"/>
      <c r="G12" s="39"/>
    </row>
    <row r="13" spans="1:7" ht="49.5" customHeight="1" x14ac:dyDescent="0.2">
      <c r="A13" s="12">
        <v>9</v>
      </c>
      <c r="B13" s="34" t="str">
        <f>'Scoring Matrix'!B13</f>
        <v>Documentation &amp; Periodic Review</v>
      </c>
      <c r="C13" s="14" t="str">
        <f>'Scoring Matrix'!H13</f>
        <v>Critical Gap</v>
      </c>
      <c r="D13" s="35" t="str">
        <f>IF('Scoring Matrix'!H13="Critical Gap","HIGH",IF('Scoring Matrix'!H13="At Risk","MEDIUM",IF('Scoring Matrix'!H13="Acceptable","LOW","COMPLETE")))</f>
        <v>HIGH</v>
      </c>
      <c r="E13" s="47"/>
      <c r="F13" s="47"/>
      <c r="G13" s="39"/>
    </row>
  </sheetData>
  <mergeCells count="2">
    <mergeCell ref="A2:G2"/>
    <mergeCell ref="A3:G3"/>
  </mergeCells>
  <conditionalFormatting sqref="C5:C13">
    <cfRule type="cellIs" dxfId="7" priority="6" operator="equal">
      <formula>"Defensible"</formula>
    </cfRule>
    <cfRule type="cellIs" dxfId="6" priority="7" operator="equal">
      <formula>"Acceptable"</formula>
    </cfRule>
    <cfRule type="cellIs" dxfId="5" priority="8" operator="equal">
      <formula>"At Risk"</formula>
    </cfRule>
    <cfRule type="cellIs" dxfId="4" priority="9" operator="equal">
      <formula>"Critical Gap"</formula>
    </cfRule>
  </conditionalFormatting>
  <conditionalFormatting sqref="D5:D13">
    <cfRule type="cellIs" dxfId="3" priority="2" operator="equal">
      <formula>"HIGH"</formula>
    </cfRule>
    <cfRule type="cellIs" dxfId="2" priority="3" operator="equal">
      <formula>"MEDIUM"</formula>
    </cfRule>
    <cfRule type="cellIs" dxfId="1" priority="4" operator="equal">
      <formula>"LOW"</formula>
    </cfRule>
    <cfRule type="cellIs" dxfId="0" priority="5" operator="equal">
      <formula>"COMPLETE"</formula>
    </cfRule>
  </conditionalFormatting>
  <pageMargins left="0.75" right="0.75" top="1" bottom="1" header="0.511811023622047" footer="0.511811023622047"/>
  <pageSetup paperSize="9" orientation="portrait" horizontalDpi="300" verticalDpi="300"/>
  <headerFooter>
    <oddHeader>&amp;C&amp;"Aptos"&amp;10&amp;K000000 CONFIDENTIAL – NOT FOR PUBLIC USE&amp;1#_x000D_</oddHead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1" tint="4.9989318521683403E-2"/>
  </sheetPr>
  <dimension ref="A1:H25"/>
  <sheetViews>
    <sheetView showGridLines="0" zoomScaleNormal="100" workbookViewId="0">
      <selection activeCell="F10" sqref="F10"/>
    </sheetView>
  </sheetViews>
  <sheetFormatPr baseColWidth="10" defaultColWidth="8.6640625" defaultRowHeight="15" x14ac:dyDescent="0.2"/>
  <cols>
    <col min="1" max="1" width="100" customWidth="1"/>
    <col min="2" max="2" width="3" customWidth="1"/>
  </cols>
  <sheetData>
    <row r="1" spans="1:8" ht="53" customHeight="1" x14ac:dyDescent="0.2">
      <c r="A1" s="36"/>
      <c r="B1" s="57"/>
      <c r="C1" s="57"/>
      <c r="D1" s="57"/>
      <c r="E1" s="57"/>
      <c r="F1" s="57"/>
      <c r="G1" s="57"/>
      <c r="H1" s="57"/>
    </row>
    <row r="2" spans="1:8" ht="39.75" customHeight="1" x14ac:dyDescent="0.2">
      <c r="A2" s="56" t="s">
        <v>65</v>
      </c>
    </row>
    <row r="3" spans="1:8" ht="21.75" customHeight="1" x14ac:dyDescent="0.2">
      <c r="A3" s="55" t="s">
        <v>66</v>
      </c>
    </row>
    <row r="4" spans="1:8" ht="3.75" customHeight="1" x14ac:dyDescent="0.2">
      <c r="A4" s="7"/>
    </row>
    <row r="5" spans="1:8" ht="25.5" customHeight="1" x14ac:dyDescent="0.2">
      <c r="A5" s="51" t="s">
        <v>67</v>
      </c>
    </row>
    <row r="6" spans="1:8" ht="48" customHeight="1" x14ac:dyDescent="0.2">
      <c r="A6" s="58" t="s">
        <v>68</v>
      </c>
    </row>
    <row r="7" spans="1:8" ht="19.5" customHeight="1" x14ac:dyDescent="0.2">
      <c r="A7" s="52" t="s">
        <v>69</v>
      </c>
    </row>
    <row r="8" spans="1:8" ht="12" customHeight="1" x14ac:dyDescent="0.2">
      <c r="A8" s="53"/>
    </row>
    <row r="9" spans="1:8" ht="25.5" customHeight="1" x14ac:dyDescent="0.2">
      <c r="A9" s="54" t="s">
        <v>70</v>
      </c>
    </row>
    <row r="10" spans="1:8" ht="48" customHeight="1" x14ac:dyDescent="0.2">
      <c r="A10" s="58" t="s">
        <v>71</v>
      </c>
    </row>
    <row r="11" spans="1:8" ht="19.5" customHeight="1" x14ac:dyDescent="0.2">
      <c r="A11" s="52" t="s">
        <v>72</v>
      </c>
    </row>
    <row r="12" spans="1:8" ht="12" customHeight="1" x14ac:dyDescent="0.2">
      <c r="A12" s="53"/>
    </row>
    <row r="13" spans="1:8" ht="25.5" customHeight="1" x14ac:dyDescent="0.2">
      <c r="A13" s="54" t="s">
        <v>73</v>
      </c>
    </row>
    <row r="14" spans="1:8" ht="48" customHeight="1" x14ac:dyDescent="0.2">
      <c r="A14" s="58" t="s">
        <v>74</v>
      </c>
    </row>
    <row r="15" spans="1:8" ht="19.5" customHeight="1" x14ac:dyDescent="0.2">
      <c r="A15" s="52" t="s">
        <v>75</v>
      </c>
    </row>
    <row r="16" spans="1:8" ht="12" customHeight="1" x14ac:dyDescent="0.2">
      <c r="A16" s="53"/>
    </row>
    <row r="17" spans="1:1" ht="25.5" customHeight="1" x14ac:dyDescent="0.2">
      <c r="A17" s="54" t="s">
        <v>76</v>
      </c>
    </row>
    <row r="18" spans="1:1" ht="48" customHeight="1" x14ac:dyDescent="0.2">
      <c r="A18" s="58" t="s">
        <v>77</v>
      </c>
    </row>
    <row r="19" spans="1:1" ht="19.5" customHeight="1" x14ac:dyDescent="0.2">
      <c r="A19" s="52" t="s">
        <v>78</v>
      </c>
    </row>
    <row r="20" spans="1:1" ht="12" customHeight="1" x14ac:dyDescent="0.2">
      <c r="A20" s="53"/>
    </row>
    <row r="21" spans="1:1" ht="25.5" customHeight="1" x14ac:dyDescent="0.2">
      <c r="A21" s="54" t="s">
        <v>79</v>
      </c>
    </row>
    <row r="22" spans="1:1" ht="48" customHeight="1" x14ac:dyDescent="0.2">
      <c r="A22" s="59" t="s">
        <v>80</v>
      </c>
    </row>
    <row r="23" spans="1:1" ht="19.5" customHeight="1" x14ac:dyDescent="0.2">
      <c r="A23" s="50" t="s">
        <v>81</v>
      </c>
    </row>
    <row r="24" spans="1:1" ht="3.75" customHeight="1" x14ac:dyDescent="0.2">
      <c r="A24" s="7"/>
    </row>
    <row r="25" spans="1:1" ht="27.75" customHeight="1" x14ac:dyDescent="0.2">
      <c r="A25" s="60" t="s">
        <v>0</v>
      </c>
    </row>
  </sheetData>
  <pageMargins left="0.75" right="0.75" top="1" bottom="1" header="0.511811023622047" footer="0.511811023622047"/>
  <pageSetup paperSize="9" orientation="portrait" horizontalDpi="300" verticalDpi="300"/>
  <headerFooter>
    <oddHeader>&amp;C&amp;"Aptos"&amp;10&amp;K000000 CONFIDENTIAL – NOT FOR PUBLIC USE&amp;1#_x000D_</oddHead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7B04F-55C1-484B-983E-2CDEEE19C42C}">
  <sheetPr>
    <tabColor rgb="FF00B0F0"/>
  </sheetPr>
  <dimension ref="A1"/>
  <sheetViews>
    <sheetView workbookViewId="0">
      <selection activeCell="J41" sqref="J41"/>
    </sheetView>
  </sheetViews>
  <sheetFormatPr baseColWidth="10" defaultRowHeight="15" x14ac:dyDescent="0.2"/>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28a6b03-b4f4-4740-bab0-cfcae805e78c">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TaxCatchAll xmlns="a95331bb-a5d0-49dd-b5e0-d58cdaf85a0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A96A253681BAA44B0F142A6C99D2224" ma:contentTypeVersion="21" ma:contentTypeDescription="Create a new document." ma:contentTypeScope="" ma:versionID="3d35705e27bcae2b021b211f453a6a09">
  <xsd:schema xmlns:xsd="http://www.w3.org/2001/XMLSchema" xmlns:xs="http://www.w3.org/2001/XMLSchema" xmlns:p="http://schemas.microsoft.com/office/2006/metadata/properties" xmlns:ns1="http://schemas.microsoft.com/sharepoint/v3" xmlns:ns2="028a6b03-b4f4-4740-bab0-cfcae805e78c" xmlns:ns3="a95331bb-a5d0-49dd-b5e0-d58cdaf85a08" targetNamespace="http://schemas.microsoft.com/office/2006/metadata/properties" ma:root="true" ma:fieldsID="ff13fd2029a41535b00320ac37538d59" ns1:_="" ns2:_="" ns3:_="">
    <xsd:import namespace="http://schemas.microsoft.com/sharepoint/v3"/>
    <xsd:import namespace="028a6b03-b4f4-4740-bab0-cfcae805e78c"/>
    <xsd:import namespace="a95331bb-a5d0-49dd-b5e0-d58cdaf85a0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1:_ip_UnifiedCompliancePolicyProperties" minOccurs="0"/>
                <xsd:element ref="ns1:_ip_UnifiedCompliancePolicyUIAc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28a6b03-b4f4-4740-bab0-cfcae805e7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fcc9604-fbf9-43d3-bb10-251868fc085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5331bb-a5d0-49dd-b5e0-d58cdaf85a08"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fee6348-ca5d-40b7-a3f6-54076fa20eae}" ma:internalName="TaxCatchAll" ma:showField="CatchAllData" ma:web="a95331bb-a5d0-49dd-b5e0-d58cdaf85a0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5B6A1DB-26FD-423D-BD8E-EACC8EB711A1}">
  <ds:schemaRefs>
    <ds:schemaRef ds:uri="http://www.w3.org/XML/1998/namespace"/>
    <ds:schemaRef ds:uri="http://schemas.microsoft.com/office/2006/metadata/properties"/>
    <ds:schemaRef ds:uri="http://schemas.microsoft.com/office/infopath/2007/PartnerControls"/>
    <ds:schemaRef ds:uri="http://schemas.microsoft.com/sharepoint/v3"/>
    <ds:schemaRef ds:uri="http://purl.org/dc/elements/1.1/"/>
    <ds:schemaRef ds:uri="http://schemas.microsoft.com/office/2006/documentManagement/types"/>
    <ds:schemaRef ds:uri="http://schemas.openxmlformats.org/package/2006/metadata/core-properties"/>
    <ds:schemaRef ds:uri="http://purl.org/dc/terms/"/>
    <ds:schemaRef ds:uri="a95331bb-a5d0-49dd-b5e0-d58cdaf85a08"/>
    <ds:schemaRef ds:uri="028a6b03-b4f4-4740-bab0-cfcae805e78c"/>
    <ds:schemaRef ds:uri="http://purl.org/dc/dcmitype/"/>
  </ds:schemaRefs>
</ds:datastoreItem>
</file>

<file path=customXml/itemProps2.xml><?xml version="1.0" encoding="utf-8"?>
<ds:datastoreItem xmlns:ds="http://schemas.openxmlformats.org/officeDocument/2006/customXml" ds:itemID="{3BC135CC-B688-4FC4-956B-B262F0120D17}">
  <ds:schemaRefs>
    <ds:schemaRef ds:uri="http://schemas.microsoft.com/sharepoint/v3/contenttype/forms"/>
  </ds:schemaRefs>
</ds:datastoreItem>
</file>

<file path=customXml/itemProps3.xml><?xml version="1.0" encoding="utf-8"?>
<ds:datastoreItem xmlns:ds="http://schemas.openxmlformats.org/officeDocument/2006/customXml" ds:itemID="{D02FF53D-1937-4D57-A757-88550FF107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28a6b03-b4f4-4740-bab0-cfcae805e78c"/>
    <ds:schemaRef ds:uri="a95331bb-a5d0-49dd-b5e0-d58cdaf85a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Cover</vt:lpstr>
      <vt:lpstr>Why This Matters</vt:lpstr>
      <vt:lpstr>What's Inside</vt:lpstr>
      <vt:lpstr>Scoring Matrix</vt:lpstr>
      <vt:lpstr>Summary Dashboard</vt:lpstr>
      <vt:lpstr>Action Plan</vt:lpstr>
      <vt:lpstr>OCR Sources</vt:lpstr>
      <vt:lpstr>Connect With 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Julia Hanewald</cp:lastModifiedBy>
  <cp:revision>0</cp:revision>
  <dcterms:created xsi:type="dcterms:W3CDTF">2026-05-21T13:20:27Z</dcterms:created>
  <dcterms:modified xsi:type="dcterms:W3CDTF">2026-06-02T16:09:36Z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0x010100BA96A253681BAA44B0F142A6C99D2224</vt:lpwstr>
  </property>
  <property fmtid="{D5CDD505-2E9C-101B-9397-08002B2CF9AE}" pid="3" name="MSIP_Label_120ca40c-7fa9-4aa7-aeb6-9fd9ee42d525_Enabled">
    <vt:lpwstr>true</vt:lpwstr>
  </property>
  <property fmtid="{D5CDD505-2E9C-101B-9397-08002B2CF9AE}" pid="4" name="MSIP_Label_120ca40c-7fa9-4aa7-aeb6-9fd9ee42d525_SetDate">
    <vt:lpwstr>2026-06-02T12:24:44Z</vt:lpwstr>
  </property>
  <property fmtid="{D5CDD505-2E9C-101B-9397-08002B2CF9AE}" pid="5" name="MSIP_Label_120ca40c-7fa9-4aa7-aeb6-9fd9ee42d525_Method">
    <vt:lpwstr>Standard</vt:lpwstr>
  </property>
  <property fmtid="{D5CDD505-2E9C-101B-9397-08002B2CF9AE}" pid="6" name="MSIP_Label_120ca40c-7fa9-4aa7-aeb6-9fd9ee42d525_Name">
    <vt:lpwstr>Confidential</vt:lpwstr>
  </property>
  <property fmtid="{D5CDD505-2E9C-101B-9397-08002B2CF9AE}" pid="7" name="MSIP_Label_120ca40c-7fa9-4aa7-aeb6-9fd9ee42d525_SiteId">
    <vt:lpwstr>f9e21d4b-fd3a-4f4f-9683-88b3a53bddbb</vt:lpwstr>
  </property>
  <property fmtid="{D5CDD505-2E9C-101B-9397-08002B2CF9AE}" pid="8" name="MSIP_Label_120ca40c-7fa9-4aa7-aeb6-9fd9ee42d525_ActionId">
    <vt:lpwstr>7bee640e-7ccc-4421-9893-f104adc73482</vt:lpwstr>
  </property>
  <property fmtid="{D5CDD505-2E9C-101B-9397-08002B2CF9AE}" pid="9" name="MSIP_Label_120ca40c-7fa9-4aa7-aeb6-9fd9ee42d525_ContentBits">
    <vt:lpwstr>1</vt:lpwstr>
  </property>
  <property fmtid="{D5CDD505-2E9C-101B-9397-08002B2CF9AE}" pid="10" name="MSIP_Label_120ca40c-7fa9-4aa7-aeb6-9fd9ee42d525_Tag">
    <vt:lpwstr>50, 3, 0, 1</vt:lpwstr>
  </property>
  <property fmtid="{D5CDD505-2E9C-101B-9397-08002B2CF9AE}" pid="11" name="MediaServiceImageTags">
    <vt:lpwstr/>
  </property>
</Properties>
</file>